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840" windowHeight="120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I17"/>
  <c r="I22"/>
  <c r="I21"/>
  <c r="I20"/>
  <c r="I19"/>
  <c r="I18"/>
  <c r="I16"/>
  <c r="I15"/>
  <c r="I14"/>
  <c r="I13"/>
  <c r="I12"/>
  <c r="I11"/>
  <c r="I10"/>
  <c r="I9"/>
  <c r="I8"/>
  <c r="I7"/>
  <c r="I6"/>
  <c r="I5"/>
  <c r="I4"/>
  <c r="I3"/>
  <c r="I2"/>
  <c r="H22"/>
  <c r="H21"/>
  <c r="H20"/>
  <c r="H19"/>
  <c r="H18"/>
  <c r="H16"/>
  <c r="H15"/>
  <c r="H14"/>
  <c r="H13"/>
  <c r="H12"/>
  <c r="H11"/>
  <c r="H10"/>
  <c r="H9"/>
  <c r="H8"/>
  <c r="H7"/>
  <c r="H6"/>
  <c r="H5"/>
  <c r="H4"/>
  <c r="G3"/>
  <c r="H3" s="1"/>
  <c r="G2"/>
  <c r="H2" s="1"/>
  <c r="I23" l="1"/>
  <c r="G23"/>
  <c r="G27" s="1"/>
  <c r="G30" l="1"/>
  <c r="G34" s="1"/>
</calcChain>
</file>

<file path=xl/sharedStrings.xml><?xml version="1.0" encoding="utf-8"?>
<sst xmlns="http://schemas.openxmlformats.org/spreadsheetml/2006/main" count="77" uniqueCount="73">
  <si>
    <t>OEMNo</t>
  </si>
  <si>
    <t>TypeNo</t>
  </si>
  <si>
    <t>Netkg</t>
  </si>
  <si>
    <t>Chokes</t>
  </si>
  <si>
    <t>10H-225mA-6000-61-Neptune</t>
  </si>
  <si>
    <t>6000-61</t>
  </si>
  <si>
    <t>Price</t>
  </si>
  <si>
    <t>Amount</t>
  </si>
  <si>
    <t>Comment</t>
  </si>
  <si>
    <t>Clamps</t>
  </si>
  <si>
    <t>Clamp-Hook-125x2BA-CP10-HB-TCC</t>
  </si>
  <si>
    <t>Clamp-Hook-75x2BA-CP10</t>
  </si>
  <si>
    <t>Clamp-Hook-130x2BA-CP10-XZ11000x</t>
  </si>
  <si>
    <t>Capacitors</t>
  </si>
  <si>
    <t>4µF +/-20% 800Vdc @ 70C metal hermetic-sealed</t>
  </si>
  <si>
    <t>8µF +/-20% 800Vdc @ 70C metal hermetic-sealed TCC</t>
  </si>
  <si>
    <t>8µF +/-20% 800Vdc @ 70C? metal hermetic-sealed metal-case PM-film-dielectric - Dubilier</t>
  </si>
  <si>
    <t>4uF-800V</t>
  </si>
  <si>
    <t>8uF-800-TCC</t>
  </si>
  <si>
    <t>8uF-800-DUB</t>
  </si>
  <si>
    <t>8uF-800Vdc-CAN-CP152V-TCC</t>
  </si>
  <si>
    <t>8uF-600V-CP152</t>
  </si>
  <si>
    <t xml:space="preserve">4µF +/-5% 500Vdc @ 70C metal hermetic-sealed </t>
  </si>
  <si>
    <t>4uF-500V-TCC</t>
  </si>
  <si>
    <t>Cosmetics paint-marked - see pictures</t>
  </si>
  <si>
    <t>10uF-750Vdc-Type91-TC</t>
  </si>
  <si>
    <t>10uF-750V</t>
  </si>
  <si>
    <t>NIB</t>
  </si>
  <si>
    <t>4uF-350V</t>
  </si>
  <si>
    <t>6uF-750V-CAN-431SE3-STC</t>
  </si>
  <si>
    <t>6uF-750V</t>
  </si>
  <si>
    <t>8uF-600V-B215</t>
  </si>
  <si>
    <t>8uF-600V-CAN-B215-Dubilier</t>
  </si>
  <si>
    <t>8uF-1k5V</t>
  </si>
  <si>
    <t>8uF-M-600V-CAN-B215-Dubilier - some paint chips</t>
  </si>
  <si>
    <t>has Cosmetics paint-marked - see pictures</t>
  </si>
  <si>
    <t>8uF-M-1k5Vdc-CAN-CP154GP-TCC – some solder-terminals damage</t>
  </si>
  <si>
    <t>NEW but solder-terminals mushed/broken and some minor dents and paint chips – see pictures</t>
  </si>
  <si>
    <t>Order kg-Net</t>
  </si>
  <si>
    <t>SCU</t>
  </si>
  <si>
    <t>8uF-200V</t>
  </si>
  <si>
    <t>556-12</t>
  </si>
  <si>
    <t>as previously shipped by FedEx</t>
  </si>
  <si>
    <t>8uF-M-200V-436141470010-TCC</t>
  </si>
  <si>
    <r>
      <t xml:space="preserve">8uF-M-1k5Vdc-CAN-CP154GP-TCC – NEW but serious </t>
    </r>
    <r>
      <rPr>
        <b/>
        <i/>
        <sz val="11"/>
        <color theme="1"/>
        <rFont val="Calibri"/>
        <family val="2"/>
        <scheme val="minor"/>
      </rPr>
      <t>bruising</t>
    </r>
  </si>
  <si>
    <t>Pre-ordered - I/N 18438 - awaiting shipment</t>
  </si>
  <si>
    <t>1UF-K-350V-TYPE62-TCC</t>
  </si>
  <si>
    <t>1uF-350V</t>
  </si>
  <si>
    <t>Z110005</t>
  </si>
  <si>
    <t>Z11000x</t>
  </si>
  <si>
    <t>Stk</t>
  </si>
  <si>
    <t>Ord</t>
  </si>
  <si>
    <t>Okg</t>
  </si>
  <si>
    <t>FOB HK</t>
  </si>
  <si>
    <t>Less Pre-Paid</t>
  </si>
  <si>
    <t>Balance-Payable</t>
  </si>
  <si>
    <t>CREDIT</t>
  </si>
  <si>
    <t>4uF-350Vdc-CAN-Type62-TCC</t>
  </si>
  <si>
    <t>Export Handling</t>
  </si>
  <si>
    <t>TBA</t>
  </si>
  <si>
    <t>PayPal Commission</t>
  </si>
  <si>
    <t>Sub-Total</t>
  </si>
  <si>
    <t>has significant dents</t>
    <phoneticPr fontId="13" type="noConversion"/>
  </si>
  <si>
    <t>Order#2 $$$</t>
  </si>
  <si>
    <t>PayPal payment Ref: 34T285004B759293K</t>
  </si>
  <si>
    <t>50% split on good payment</t>
  </si>
  <si>
    <t>FedEx Freight</t>
  </si>
  <si>
    <t>25kg box + 10kg box + estimated 25kg excess @ $9.50/kg</t>
  </si>
  <si>
    <t>PayPal payment Ref: TBA</t>
  </si>
  <si>
    <t>PayPal commission on freight @ 3.9$</t>
  </si>
  <si>
    <t>Alan authorised waiving this as special consideration to ZB</t>
  </si>
  <si>
    <t>CASA Invoice 18438 summarises this schedule</t>
  </si>
  <si>
    <t>Note</t>
  </si>
</sst>
</file>

<file path=xl/styles.xml><?xml version="1.0" encoding="utf-8"?>
<styleSheet xmlns="http://schemas.openxmlformats.org/spreadsheetml/2006/main">
  <numFmts count="2">
    <numFmt numFmtId="164" formatCode="&quot;$&quot;#,##0.0"/>
    <numFmt numFmtId="165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1B1711"/>
      <name val="Tahoma"/>
      <family val="2"/>
    </font>
    <font>
      <b/>
      <sz val="16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/>
    <xf numFmtId="1" fontId="4" fillId="0" borderId="0" xfId="0" applyNumberFormat="1" applyFont="1"/>
    <xf numFmtId="165" fontId="3" fillId="2" borderId="0" xfId="0" applyNumberFormat="1" applyFont="1" applyFill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165" fontId="8" fillId="2" borderId="0" xfId="0" applyNumberFormat="1" applyFont="1" applyFill="1" applyAlignment="1">
      <alignment horizontal="right"/>
    </xf>
    <xf numFmtId="0" fontId="11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1" fillId="0" borderId="0" xfId="0" applyNumberFormat="1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justify" wrapText="1"/>
    </xf>
    <xf numFmtId="10" fontId="0" fillId="0" borderId="0" xfId="0" applyNumberFormat="1"/>
    <xf numFmtId="14" fontId="0" fillId="0" borderId="0" xfId="0" applyNumberFormat="1"/>
    <xf numFmtId="165" fontId="0" fillId="0" borderId="0" xfId="0" applyNumberFormat="1" applyAlignment="1"/>
    <xf numFmtId="0" fontId="0" fillId="0" borderId="0" xfId="0" applyAlignment="1"/>
    <xf numFmtId="165" fontId="14" fillId="0" borderId="0" xfId="0" applyNumberFormat="1" applyFont="1" applyAlignment="1"/>
    <xf numFmtId="0" fontId="14" fillId="0" borderId="0" xfId="0" applyFont="1" applyAlignment="1"/>
    <xf numFmtId="165" fontId="1" fillId="0" borderId="0" xfId="0" applyNumberFormat="1" applyFont="1" applyAlignment="1"/>
    <xf numFmtId="0" fontId="1" fillId="0" borderId="0" xfId="0" applyFont="1" applyAlignment="1"/>
    <xf numFmtId="165" fontId="12" fillId="0" borderId="0" xfId="0" applyNumberFormat="1" applyFont="1" applyAlignment="1"/>
    <xf numFmtId="0" fontId="12" fillId="0" borderId="0" xfId="0" applyFont="1" applyAlignment="1"/>
    <xf numFmtId="164" fontId="2" fillId="2" borderId="0" xfId="0" applyNumberFormat="1" applyFont="1" applyFill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A32" sqref="A32"/>
    </sheetView>
  </sheetViews>
  <sheetFormatPr defaultRowHeight="14.4"/>
  <cols>
    <col min="1" max="1" width="14.33203125" customWidth="1"/>
    <col min="2" max="2" width="49.21875" style="4" customWidth="1"/>
    <col min="3" max="3" width="9" customWidth="1"/>
    <col min="4" max="4" width="6.88671875" customWidth="1"/>
    <col min="5" max="5" width="5.6640625" style="21" customWidth="1"/>
    <col min="6" max="6" width="7.6640625" style="21" customWidth="1"/>
    <col min="7" max="7" width="8.109375" style="13" customWidth="1"/>
    <col min="8" max="8" width="10" style="9" customWidth="1"/>
    <col min="9" max="9" width="6.109375" customWidth="1"/>
    <col min="10" max="10" width="25" style="4" customWidth="1"/>
  </cols>
  <sheetData>
    <row r="1" spans="1:10" s="1" customFormat="1" ht="15.6">
      <c r="A1" s="1" t="s">
        <v>0</v>
      </c>
      <c r="B1" s="3" t="s">
        <v>1</v>
      </c>
      <c r="C1" s="1" t="s">
        <v>39</v>
      </c>
      <c r="D1" s="1" t="s">
        <v>2</v>
      </c>
      <c r="E1" s="1" t="s">
        <v>50</v>
      </c>
      <c r="F1" s="1" t="s">
        <v>51</v>
      </c>
      <c r="G1" s="12" t="s">
        <v>6</v>
      </c>
      <c r="H1" s="8" t="s">
        <v>7</v>
      </c>
      <c r="I1" s="1" t="s">
        <v>52</v>
      </c>
      <c r="J1" s="3" t="s">
        <v>8</v>
      </c>
    </row>
    <row r="2" spans="1:10" ht="15.6">
      <c r="A2" s="7" t="s">
        <v>3</v>
      </c>
      <c r="B2" s="17"/>
      <c r="G2" s="13">
        <f t="shared" ref="G2:G3" si="0">D2*50</f>
        <v>0</v>
      </c>
      <c r="H2" s="9">
        <f t="shared" ref="H2:H19" si="1">F2*G2</f>
        <v>0</v>
      </c>
      <c r="I2" s="10">
        <f t="shared" ref="I2:I19" si="2">F2*D2</f>
        <v>0</v>
      </c>
    </row>
    <row r="3" spans="1:10">
      <c r="A3" t="s">
        <v>5</v>
      </c>
      <c r="B3" s="17" t="s">
        <v>4</v>
      </c>
      <c r="D3">
        <v>2.024</v>
      </c>
      <c r="E3" s="21">
        <v>1</v>
      </c>
      <c r="F3" s="23">
        <v>1</v>
      </c>
      <c r="G3" s="13">
        <f t="shared" si="0"/>
        <v>101.2</v>
      </c>
      <c r="H3" s="9">
        <f t="shared" si="1"/>
        <v>101.2</v>
      </c>
      <c r="I3" s="10">
        <f t="shared" si="2"/>
        <v>2.024</v>
      </c>
    </row>
    <row r="4" spans="1:10" ht="15.6">
      <c r="A4" s="7" t="s">
        <v>13</v>
      </c>
      <c r="B4" s="17"/>
      <c r="H4" s="9">
        <f t="shared" si="1"/>
        <v>0</v>
      </c>
      <c r="I4" s="10">
        <f t="shared" si="2"/>
        <v>0</v>
      </c>
    </row>
    <row r="5" spans="1:10">
      <c r="A5" t="s">
        <v>17</v>
      </c>
      <c r="B5" s="18" t="s">
        <v>14</v>
      </c>
      <c r="D5">
        <v>0.40400000000000003</v>
      </c>
      <c r="E5" s="21">
        <v>1</v>
      </c>
      <c r="F5" s="21">
        <v>1</v>
      </c>
      <c r="G5" s="13">
        <v>44.46</v>
      </c>
      <c r="H5" s="9">
        <f t="shared" si="1"/>
        <v>44.46</v>
      </c>
      <c r="I5" s="10">
        <f t="shared" si="2"/>
        <v>0.40400000000000003</v>
      </c>
    </row>
    <row r="6" spans="1:10" ht="13.2" customHeight="1">
      <c r="A6" t="s">
        <v>19</v>
      </c>
      <c r="B6" s="18" t="s">
        <v>16</v>
      </c>
      <c r="D6">
        <v>0.67400000000000004</v>
      </c>
      <c r="E6" s="21">
        <v>9</v>
      </c>
      <c r="F6" s="21">
        <v>9</v>
      </c>
      <c r="G6" s="13">
        <v>45.6</v>
      </c>
      <c r="H6" s="9">
        <f t="shared" si="1"/>
        <v>410.40000000000003</v>
      </c>
      <c r="I6" s="10">
        <f t="shared" si="2"/>
        <v>6.0660000000000007</v>
      </c>
    </row>
    <row r="7" spans="1:10" ht="11.4" customHeight="1">
      <c r="A7" t="s">
        <v>18</v>
      </c>
      <c r="B7" s="18" t="s">
        <v>15</v>
      </c>
      <c r="D7">
        <v>0.65600000000000003</v>
      </c>
      <c r="E7" s="21">
        <v>22</v>
      </c>
      <c r="F7" s="21">
        <v>22</v>
      </c>
      <c r="G7" s="13">
        <v>45.6</v>
      </c>
      <c r="H7" s="9">
        <f t="shared" si="1"/>
        <v>1003.2</v>
      </c>
      <c r="I7" s="10">
        <f t="shared" si="2"/>
        <v>14.432</v>
      </c>
    </row>
    <row r="8" spans="1:10" ht="13.95" customHeight="1">
      <c r="A8" t="s">
        <v>21</v>
      </c>
      <c r="B8" s="19" t="s">
        <v>20</v>
      </c>
      <c r="D8">
        <v>0.67800000000000005</v>
      </c>
      <c r="E8" s="21">
        <v>1</v>
      </c>
      <c r="F8" s="21">
        <v>1</v>
      </c>
      <c r="G8" s="13">
        <v>50</v>
      </c>
      <c r="H8" s="9">
        <f t="shared" si="1"/>
        <v>50</v>
      </c>
      <c r="I8" s="10">
        <f t="shared" si="2"/>
        <v>0.67800000000000005</v>
      </c>
    </row>
    <row r="9" spans="1:10" ht="12.6" customHeight="1">
      <c r="A9" t="s">
        <v>23</v>
      </c>
      <c r="B9" s="18" t="s">
        <v>22</v>
      </c>
      <c r="D9">
        <v>0.34599999999999997</v>
      </c>
      <c r="E9" s="21">
        <v>1</v>
      </c>
      <c r="F9" s="21">
        <v>1</v>
      </c>
      <c r="G9" s="13">
        <v>24.56</v>
      </c>
      <c r="H9" s="9">
        <f t="shared" si="1"/>
        <v>24.56</v>
      </c>
      <c r="I9" s="10">
        <f t="shared" si="2"/>
        <v>0.34599999999999997</v>
      </c>
    </row>
    <row r="10" spans="1:10" ht="13.95" customHeight="1">
      <c r="A10" t="s">
        <v>26</v>
      </c>
      <c r="B10" s="18" t="s">
        <v>25</v>
      </c>
      <c r="D10">
        <v>1.2</v>
      </c>
      <c r="E10" s="21">
        <v>4</v>
      </c>
      <c r="F10" s="21">
        <v>4</v>
      </c>
      <c r="G10" s="13">
        <v>62.5</v>
      </c>
      <c r="H10" s="9">
        <f t="shared" si="1"/>
        <v>250</v>
      </c>
      <c r="I10" s="10">
        <f t="shared" si="2"/>
        <v>4.8</v>
      </c>
      <c r="J10" s="4" t="s">
        <v>27</v>
      </c>
    </row>
    <row r="11" spans="1:10" ht="13.95" customHeight="1">
      <c r="A11" t="s">
        <v>28</v>
      </c>
      <c r="B11" s="26" t="s">
        <v>57</v>
      </c>
      <c r="D11">
        <v>0.2</v>
      </c>
      <c r="E11" s="21">
        <v>3</v>
      </c>
      <c r="F11" s="21">
        <v>3</v>
      </c>
      <c r="G11" s="13">
        <v>35</v>
      </c>
      <c r="H11" s="9">
        <f t="shared" si="1"/>
        <v>105</v>
      </c>
      <c r="I11" s="10">
        <f t="shared" si="2"/>
        <v>0.60000000000000009</v>
      </c>
    </row>
    <row r="12" spans="1:10" ht="28.2" customHeight="1">
      <c r="A12" t="s">
        <v>30</v>
      </c>
      <c r="B12" s="18" t="s">
        <v>29</v>
      </c>
      <c r="D12">
        <v>0.82</v>
      </c>
      <c r="E12" s="21">
        <v>3</v>
      </c>
      <c r="F12" s="21">
        <v>3</v>
      </c>
      <c r="G12" s="13">
        <v>50</v>
      </c>
      <c r="H12" s="9">
        <f t="shared" si="1"/>
        <v>150</v>
      </c>
      <c r="I12" s="10">
        <f t="shared" si="2"/>
        <v>2.46</v>
      </c>
      <c r="J12" s="4" t="s">
        <v>24</v>
      </c>
    </row>
    <row r="13" spans="1:10" ht="13.95" customHeight="1">
      <c r="A13" t="s">
        <v>31</v>
      </c>
      <c r="B13" s="18" t="s">
        <v>32</v>
      </c>
      <c r="D13">
        <v>0.50600000000000001</v>
      </c>
      <c r="E13" s="21">
        <v>1</v>
      </c>
      <c r="F13" s="21">
        <v>1</v>
      </c>
      <c r="G13" s="13">
        <v>45.6</v>
      </c>
      <c r="H13" s="9">
        <f t="shared" si="1"/>
        <v>45.6</v>
      </c>
      <c r="I13" s="10">
        <f t="shared" si="2"/>
        <v>0.50600000000000001</v>
      </c>
    </row>
    <row r="14" spans="1:10" ht="30" customHeight="1">
      <c r="A14" t="s">
        <v>31</v>
      </c>
      <c r="B14" s="17" t="s">
        <v>34</v>
      </c>
      <c r="D14">
        <v>0.50600000000000001</v>
      </c>
      <c r="E14" s="21">
        <v>1</v>
      </c>
      <c r="F14" s="21">
        <v>1</v>
      </c>
      <c r="G14" s="13">
        <v>35</v>
      </c>
      <c r="H14" s="9">
        <f t="shared" si="1"/>
        <v>35</v>
      </c>
      <c r="I14" s="10">
        <f t="shared" si="2"/>
        <v>0.50600000000000001</v>
      </c>
      <c r="J14" s="4" t="s">
        <v>35</v>
      </c>
    </row>
    <row r="15" spans="1:10" ht="42.6" customHeight="1">
      <c r="A15" t="s">
        <v>33</v>
      </c>
      <c r="B15" s="17" t="s">
        <v>36</v>
      </c>
      <c r="D15">
        <v>2.226</v>
      </c>
      <c r="E15" s="21">
        <v>5</v>
      </c>
      <c r="F15" s="21">
        <v>5</v>
      </c>
      <c r="G15" s="13">
        <v>50</v>
      </c>
      <c r="H15" s="9">
        <f t="shared" si="1"/>
        <v>250</v>
      </c>
      <c r="I15" s="10">
        <f t="shared" si="2"/>
        <v>11.129999999999999</v>
      </c>
      <c r="J15" s="5" t="s">
        <v>37</v>
      </c>
    </row>
    <row r="16" spans="1:10" ht="28.8">
      <c r="A16" t="s">
        <v>33</v>
      </c>
      <c r="B16" s="4" t="s">
        <v>44</v>
      </c>
      <c r="D16">
        <v>2.226</v>
      </c>
      <c r="E16" s="21">
        <v>1</v>
      </c>
      <c r="F16" s="21">
        <v>1</v>
      </c>
      <c r="G16" s="14">
        <v>0</v>
      </c>
      <c r="H16" s="9">
        <f t="shared" si="1"/>
        <v>0</v>
      </c>
      <c r="I16" s="10">
        <f t="shared" si="2"/>
        <v>2.226</v>
      </c>
      <c r="J16" s="4" t="s">
        <v>62</v>
      </c>
    </row>
    <row r="17" spans="1:10" ht="28.8">
      <c r="A17" t="s">
        <v>47</v>
      </c>
      <c r="B17" s="4" t="s">
        <v>46</v>
      </c>
      <c r="D17">
        <v>9.5729999999999996E-2</v>
      </c>
      <c r="E17" s="21">
        <v>88</v>
      </c>
      <c r="F17" s="23">
        <v>88</v>
      </c>
      <c r="G17" s="14">
        <v>6.76</v>
      </c>
      <c r="H17" s="9">
        <f t="shared" si="1"/>
        <v>594.88</v>
      </c>
      <c r="I17" s="10">
        <f t="shared" si="2"/>
        <v>8.4242399999999993</v>
      </c>
      <c r="J17" s="4" t="s">
        <v>45</v>
      </c>
    </row>
    <row r="18" spans="1:10" ht="28.8">
      <c r="A18" s="2" t="s">
        <v>40</v>
      </c>
      <c r="B18" s="20" t="s">
        <v>43</v>
      </c>
      <c r="C18" t="s">
        <v>41</v>
      </c>
      <c r="D18">
        <v>0.25</v>
      </c>
      <c r="E18" s="22">
        <v>1</v>
      </c>
      <c r="F18" s="21">
        <v>1</v>
      </c>
      <c r="G18" s="13">
        <v>22.6</v>
      </c>
      <c r="H18" s="9">
        <f t="shared" si="1"/>
        <v>22.6</v>
      </c>
      <c r="I18" s="10">
        <f t="shared" si="2"/>
        <v>0.25</v>
      </c>
      <c r="J18" s="4" t="s">
        <v>42</v>
      </c>
    </row>
    <row r="19" spans="1:10" ht="15.6">
      <c r="A19" s="7" t="s">
        <v>9</v>
      </c>
      <c r="B19" s="17"/>
      <c r="H19" s="9">
        <f t="shared" si="1"/>
        <v>0</v>
      </c>
      <c r="I19" s="10">
        <f t="shared" si="2"/>
        <v>0</v>
      </c>
    </row>
    <row r="20" spans="1:10">
      <c r="B20" s="18" t="s">
        <v>10</v>
      </c>
      <c r="D20">
        <v>1.7999999999999999E-2</v>
      </c>
      <c r="E20" s="21">
        <v>21</v>
      </c>
      <c r="F20" s="21">
        <v>21</v>
      </c>
      <c r="G20" s="13">
        <v>1.75</v>
      </c>
      <c r="H20" s="9">
        <f t="shared" ref="H20:H22" si="3">F20*G20</f>
        <v>36.75</v>
      </c>
      <c r="I20" s="10">
        <f t="shared" ref="I20:I22" si="4">F20*D20</f>
        <v>0.37799999999999995</v>
      </c>
    </row>
    <row r="21" spans="1:10">
      <c r="A21" s="16" t="s">
        <v>48</v>
      </c>
      <c r="B21" s="18" t="s">
        <v>11</v>
      </c>
      <c r="D21">
        <v>9.4999999999999998E-3</v>
      </c>
      <c r="E21" s="21">
        <v>214</v>
      </c>
      <c r="F21" s="21">
        <v>214</v>
      </c>
      <c r="G21" s="13">
        <v>2.25</v>
      </c>
      <c r="H21" s="9">
        <f t="shared" si="3"/>
        <v>481.5</v>
      </c>
      <c r="I21" s="10">
        <f t="shared" si="4"/>
        <v>2.0329999999999999</v>
      </c>
    </row>
    <row r="22" spans="1:10">
      <c r="A22" s="16" t="s">
        <v>49</v>
      </c>
      <c r="B22" s="18" t="s">
        <v>12</v>
      </c>
      <c r="D22">
        <v>2.7E-2</v>
      </c>
      <c r="E22" s="21">
        <v>65</v>
      </c>
      <c r="F22" s="21">
        <v>65</v>
      </c>
      <c r="G22" s="13">
        <v>2.35</v>
      </c>
      <c r="H22" s="9">
        <f t="shared" si="3"/>
        <v>152.75</v>
      </c>
      <c r="I22" s="10">
        <f t="shared" si="4"/>
        <v>1.7549999999999999</v>
      </c>
    </row>
    <row r="23" spans="1:10" ht="21">
      <c r="A23" s="16"/>
      <c r="F23" s="15" t="s">
        <v>63</v>
      </c>
      <c r="G23" s="37">
        <f>SUM(H2:H22)</f>
        <v>3757.9</v>
      </c>
      <c r="H23" s="30"/>
      <c r="I23" s="11">
        <f>SUM(I2:I22)</f>
        <v>59.018239999999999</v>
      </c>
      <c r="J23" s="6" t="s">
        <v>38</v>
      </c>
    </row>
    <row r="24" spans="1:10">
      <c r="B24" s="4" t="s">
        <v>67</v>
      </c>
      <c r="E24" s="21" t="s">
        <v>66</v>
      </c>
      <c r="G24" s="29">
        <v>846.46</v>
      </c>
      <c r="H24" s="30"/>
      <c r="I24" t="s">
        <v>59</v>
      </c>
    </row>
    <row r="25" spans="1:10">
      <c r="B25" s="4" t="s">
        <v>69</v>
      </c>
      <c r="E25" s="21" t="s">
        <v>60</v>
      </c>
      <c r="G25" s="29">
        <v>33.01</v>
      </c>
      <c r="H25" s="30"/>
      <c r="I25" t="s">
        <v>59</v>
      </c>
    </row>
    <row r="26" spans="1:10">
      <c r="E26" s="21" t="s">
        <v>58</v>
      </c>
      <c r="G26" s="29">
        <v>30</v>
      </c>
      <c r="H26" s="30"/>
    </row>
    <row r="27" spans="1:10">
      <c r="E27" s="21" t="s">
        <v>53</v>
      </c>
      <c r="G27" s="33">
        <f>G23+G24</f>
        <v>4604.3600000000006</v>
      </c>
      <c r="H27" s="38"/>
    </row>
    <row r="28" spans="1:10">
      <c r="E28" s="21" t="s">
        <v>54</v>
      </c>
      <c r="G28" s="29">
        <v>-344.76</v>
      </c>
      <c r="H28" s="30"/>
      <c r="I28" s="24"/>
    </row>
    <row r="29" spans="1:10">
      <c r="E29" s="21" t="s">
        <v>56</v>
      </c>
      <c r="G29" s="33">
        <v>-400</v>
      </c>
      <c r="H29" s="34"/>
    </row>
    <row r="30" spans="1:10">
      <c r="E30" s="21" t="s">
        <v>61</v>
      </c>
      <c r="G30" s="33">
        <f>SUM(G26:G29)</f>
        <v>3889.6000000000004</v>
      </c>
      <c r="H30" s="30"/>
    </row>
    <row r="31" spans="1:10">
      <c r="A31" t="s">
        <v>72</v>
      </c>
      <c r="B31" s="4" t="s">
        <v>70</v>
      </c>
      <c r="E31" s="21" t="s">
        <v>60</v>
      </c>
      <c r="G31" s="29">
        <v>0</v>
      </c>
      <c r="H31" s="30"/>
      <c r="I31" s="27">
        <v>3.9E-2</v>
      </c>
      <c r="J31" s="4" t="s">
        <v>65</v>
      </c>
    </row>
    <row r="32" spans="1:10" ht="15.6">
      <c r="A32" s="28">
        <v>43203</v>
      </c>
      <c r="B32" s="4" t="s">
        <v>64</v>
      </c>
      <c r="G32" s="31">
        <v>-3013.14</v>
      </c>
      <c r="H32" s="32"/>
    </row>
    <row r="33" spans="1:8">
      <c r="A33" s="28">
        <v>43206</v>
      </c>
      <c r="B33" s="4" t="s">
        <v>68</v>
      </c>
      <c r="G33" s="29"/>
      <c r="H33" s="30"/>
    </row>
    <row r="34" spans="1:8" ht="21">
      <c r="B34" s="4" t="s">
        <v>71</v>
      </c>
      <c r="E34" s="25" t="s">
        <v>55</v>
      </c>
      <c r="G34" s="35">
        <f>SUM(G30:G33)</f>
        <v>876.46000000000049</v>
      </c>
      <c r="H34" s="36"/>
    </row>
  </sheetData>
  <mergeCells count="12">
    <mergeCell ref="G33:H33"/>
    <mergeCell ref="G32:H32"/>
    <mergeCell ref="G29:H29"/>
    <mergeCell ref="G34:H34"/>
    <mergeCell ref="G23:H23"/>
    <mergeCell ref="G24:H24"/>
    <mergeCell ref="G27:H27"/>
    <mergeCell ref="G28:H28"/>
    <mergeCell ref="G25:H25"/>
    <mergeCell ref="G26:H26"/>
    <mergeCell ref="G31:H31"/>
    <mergeCell ref="G30:H30"/>
  </mergeCells>
  <phoneticPr fontId="13" type="noConversion"/>
  <printOptions horizontalCentered="1" gridLines="1"/>
  <pageMargins left="0.19685039370078741" right="0.11811023622047245" top="0.55118110236220474" bottom="0.55118110236220474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CASA-Reception</dc:creator>
  <cp:lastModifiedBy>Adminitrator</cp:lastModifiedBy>
  <cp:lastPrinted>2018-04-16T01:40:32Z</cp:lastPrinted>
  <dcterms:created xsi:type="dcterms:W3CDTF">2018-04-09T08:17:38Z</dcterms:created>
  <dcterms:modified xsi:type="dcterms:W3CDTF">2018-04-16T03:24:18Z</dcterms:modified>
</cp:coreProperties>
</file>